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1"/>
  </bookViews>
  <sheets>
    <sheet name="9-11 девушки" sheetId="1" r:id="rId1"/>
    <sheet name="9-11 юноши" sheetId="2" r:id="rId2"/>
    <sheet name="7-8 девушки" sheetId="3" r:id="rId3"/>
    <sheet name="7-8 юноши" sheetId="4" r:id="rId4"/>
  </sheets>
  <definedNames/>
  <calcPr fullCalcOnLoad="1"/>
</workbook>
</file>

<file path=xl/sharedStrings.xml><?xml version="1.0" encoding="utf-8"?>
<sst xmlns="http://schemas.openxmlformats.org/spreadsheetml/2006/main" count="237" uniqueCount="90">
  <si>
    <t>Сумма баллов</t>
  </si>
  <si>
    <t>Зачетный балл</t>
  </si>
  <si>
    <t>место</t>
  </si>
  <si>
    <t>Сумма зачетных баллов</t>
  </si>
  <si>
    <t>№ п/п</t>
  </si>
  <si>
    <t>Территория</t>
  </si>
  <si>
    <t>класс</t>
  </si>
  <si>
    <t>1</t>
  </si>
  <si>
    <t>2</t>
  </si>
  <si>
    <t>3</t>
  </si>
  <si>
    <t>4</t>
  </si>
  <si>
    <t xml:space="preserve"> </t>
  </si>
  <si>
    <t>Образовательное учреждение</t>
  </si>
  <si>
    <t>Гимнастика</t>
  </si>
  <si>
    <t>рез-т</t>
  </si>
  <si>
    <t>Имя</t>
  </si>
  <si>
    <t>Отчество</t>
  </si>
  <si>
    <t xml:space="preserve">Фамилия </t>
  </si>
  <si>
    <t xml:space="preserve">Муниципальное автономное общеобразовательное учреждение "Савинская средняя школа"  </t>
  </si>
  <si>
    <t xml:space="preserve">Муниципальнго автономное общеобразовательное учреждение "Лобановская средняя школа"  </t>
  </si>
  <si>
    <t>Теория</t>
  </si>
  <si>
    <t>ГАОУ "Пермский кадетский корпус Приволжского федерального округа им. Героя России Ф.Кузьмина"</t>
  </si>
  <si>
    <t>ПРОТОКОЛ МУНИЦИПАЛЬНОГО ЭТАПА ВСЕРОССИЙСКОЙ ОЛИМПИАДЫ ШКОЛЬНИКОВ ПО ПРЕДМЕТУ "ФИЗИЧЕСКАЯ КУЛЬТУРА"</t>
  </si>
  <si>
    <t xml:space="preserve">ДЕВУШКИ  9 - 11 кл.                                    </t>
  </si>
  <si>
    <t>ПОБЕДИТЕЛЬ</t>
  </si>
  <si>
    <t>ПРИЗЕР</t>
  </si>
  <si>
    <t>Учитель физической культуры, подготовивший участника</t>
  </si>
  <si>
    <t>СТАТУС</t>
  </si>
  <si>
    <t>участник</t>
  </si>
  <si>
    <t>время</t>
  </si>
  <si>
    <t>штраф</t>
  </si>
  <si>
    <t>итоговый результат</t>
  </si>
  <si>
    <t>мин</t>
  </si>
  <si>
    <t>сек</t>
  </si>
  <si>
    <t>рез-т в сек</t>
  </si>
  <si>
    <t xml:space="preserve">Бег 1000 м или Прикладная ФК </t>
  </si>
  <si>
    <t>Образовательное учреждение (сокращенное наименвание)</t>
  </si>
  <si>
    <t>Председатель жюри</t>
  </si>
  <si>
    <t>Члены жюри:</t>
  </si>
  <si>
    <t>Председатель жюри:</t>
  </si>
  <si>
    <t xml:space="preserve">Бег 500 м или     Прикладная ФК </t>
  </si>
  <si>
    <t>Спортивные игры</t>
  </si>
  <si>
    <t xml:space="preserve">Бег 500 м или Прикладная ФК </t>
  </si>
  <si>
    <t>Иванов Иван Иванович</t>
  </si>
  <si>
    <t>17-18 ноября 2023 года</t>
  </si>
  <si>
    <t xml:space="preserve">ДЕВУШКИ  7 - 8 кл.                                    </t>
  </si>
  <si>
    <t xml:space="preserve">ЮНОШИ 7 - 8 кл. </t>
  </si>
  <si>
    <t xml:space="preserve">ЮНОШИ 9 - 11 кл. </t>
  </si>
  <si>
    <t>Богданова</t>
  </si>
  <si>
    <t>Наталья</t>
  </si>
  <si>
    <t>Викторовна</t>
  </si>
  <si>
    <t>МБОУ «Северокоммунарская СОШ»</t>
  </si>
  <si>
    <t>Сивинский муниципальный округ</t>
  </si>
  <si>
    <t>Макарова</t>
  </si>
  <si>
    <t>Агата</t>
  </si>
  <si>
    <t>Александровна</t>
  </si>
  <si>
    <t>МБОУ «Сивинская СОШ»</t>
  </si>
  <si>
    <t>Огорельцева</t>
  </si>
  <si>
    <t>Софья</t>
  </si>
  <si>
    <t>Павловна</t>
  </si>
  <si>
    <t>Яркова</t>
  </si>
  <si>
    <t>Елизавета</t>
  </si>
  <si>
    <t>Ивановна</t>
  </si>
  <si>
    <t>Дерендяев Сергей Александрович</t>
  </si>
  <si>
    <t xml:space="preserve">Бобырин </t>
  </si>
  <si>
    <t>Николай</t>
  </si>
  <si>
    <t>Романович</t>
  </si>
  <si>
    <t>Сивинский Муниципальный округ</t>
  </si>
  <si>
    <t>МБОУ "Сивинская СОШ"</t>
  </si>
  <si>
    <t xml:space="preserve">Селезнев </t>
  </si>
  <si>
    <t xml:space="preserve"> Эдуард</t>
  </si>
  <si>
    <t>Викторович</t>
  </si>
  <si>
    <t>Вожаков Сергей Иванович</t>
  </si>
  <si>
    <t xml:space="preserve">Стефанцов </t>
  </si>
  <si>
    <t>Савелий</t>
  </si>
  <si>
    <t>Сергеевич</t>
  </si>
  <si>
    <t>Чукова</t>
  </si>
  <si>
    <t>Алина</t>
  </si>
  <si>
    <t>Файзулобековна</t>
  </si>
  <si>
    <t>Паршакова Елена Мелентьевна</t>
  </si>
  <si>
    <t>Мальцев</t>
  </si>
  <si>
    <t>Андрей</t>
  </si>
  <si>
    <t>Уточкин Владимир Семёнович</t>
  </si>
  <si>
    <t>Плетнёв</t>
  </si>
  <si>
    <t>Кирилл</t>
  </si>
  <si>
    <t>Шипицин</t>
  </si>
  <si>
    <t>Владислав</t>
  </si>
  <si>
    <t>Владимирович</t>
  </si>
  <si>
    <t>Кидалов Сергей Александрович</t>
  </si>
  <si>
    <t>н/я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</si>
</sst>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mm:ss.0;@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13"/>
      <name val="Arial Cyr"/>
      <family val="0"/>
    </font>
    <font>
      <sz val="11"/>
      <color indexed="8"/>
      <name val="Times New Roman"/>
      <family val="1"/>
    </font>
    <font>
      <b/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2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color indexed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horizontal="center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0" xfId="53" applyNumberFormat="1" applyFont="1">
      <alignment/>
      <protection/>
    </xf>
    <xf numFmtId="49" fontId="3" fillId="0" borderId="0" xfId="53" applyNumberFormat="1">
      <alignment/>
      <protection/>
    </xf>
    <xf numFmtId="0" fontId="4" fillId="0" borderId="10" xfId="53" applyNumberFormat="1" applyFont="1" applyBorder="1" applyAlignment="1">
      <alignment horizontal="center"/>
      <protection/>
    </xf>
    <xf numFmtId="0" fontId="6" fillId="0" borderId="0" xfId="53" applyFont="1" applyAlignment="1">
      <alignment/>
      <protection/>
    </xf>
    <xf numFmtId="183" fontId="3" fillId="32" borderId="10" xfId="53" applyNumberFormat="1" applyFont="1" applyFill="1" applyBorder="1" applyAlignment="1">
      <alignment horizontal="center"/>
      <protection/>
    </xf>
    <xf numFmtId="2" fontId="3" fillId="32" borderId="10" xfId="53" applyNumberFormat="1" applyFont="1" applyFill="1" applyBorder="1" applyAlignment="1">
      <alignment horizontal="center"/>
      <protection/>
    </xf>
    <xf numFmtId="2" fontId="3" fillId="13" borderId="10" xfId="53" applyNumberFormat="1" applyFont="1" applyFill="1" applyBorder="1" applyAlignment="1">
      <alignment horizontal="center"/>
      <protection/>
    </xf>
    <xf numFmtId="2" fontId="4" fillId="13" borderId="10" xfId="53" applyNumberFormat="1" applyFont="1" applyFill="1" applyBorder="1" applyAlignment="1">
      <alignment horizontal="center"/>
      <protection/>
    </xf>
    <xf numFmtId="0" fontId="3" fillId="0" borderId="0" xfId="53" applyFill="1">
      <alignment/>
      <protection/>
    </xf>
    <xf numFmtId="0" fontId="4" fillId="0" borderId="0" xfId="53" applyFont="1" applyAlignment="1">
      <alignment horizontal="center" wrapText="1"/>
      <protection/>
    </xf>
    <xf numFmtId="0" fontId="6" fillId="0" borderId="0" xfId="53" applyFont="1" applyFill="1" applyAlignment="1">
      <alignment/>
      <protection/>
    </xf>
    <xf numFmtId="0" fontId="3" fillId="0" borderId="0" xfId="53" applyFill="1" applyAlignment="1">
      <alignment horizontal="center"/>
      <protection/>
    </xf>
    <xf numFmtId="0" fontId="14" fillId="0" borderId="10" xfId="53" applyFont="1" applyBorder="1" applyAlignment="1">
      <alignment horizontal="center"/>
      <protection/>
    </xf>
    <xf numFmtId="0" fontId="5" fillId="0" borderId="10" xfId="53" applyNumberFormat="1" applyFont="1" applyBorder="1" applyAlignment="1">
      <alignment horizontal="center"/>
      <protection/>
    </xf>
    <xf numFmtId="0" fontId="14" fillId="0" borderId="11" xfId="53" applyFont="1" applyBorder="1" applyAlignment="1">
      <alignment horizontal="center"/>
      <protection/>
    </xf>
    <xf numFmtId="0" fontId="37" fillId="13" borderId="10" xfId="0" applyFont="1" applyFill="1" applyBorder="1" applyAlignment="1">
      <alignment wrapText="1"/>
    </xf>
    <xf numFmtId="0" fontId="13" fillId="0" borderId="12" xfId="53" applyFont="1" applyFill="1" applyBorder="1" applyAlignment="1">
      <alignment/>
      <protection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1" xfId="53" applyNumberFormat="1" applyFont="1" applyFill="1" applyBorder="1" applyAlignment="1">
      <alignment horizontal="center"/>
      <protection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wrapText="1"/>
    </xf>
    <xf numFmtId="2" fontId="5" fillId="0" borderId="10" xfId="53" applyNumberFormat="1" applyFont="1" applyBorder="1" applyAlignment="1">
      <alignment horizontal="center"/>
      <protection/>
    </xf>
    <xf numFmtId="0" fontId="6" fillId="0" borderId="0" xfId="53" applyFont="1" applyFill="1" applyBorder="1" applyAlignment="1">
      <alignment/>
      <protection/>
    </xf>
    <xf numFmtId="0" fontId="38" fillId="0" borderId="10" xfId="0" applyFont="1" applyFill="1" applyBorder="1" applyAlignment="1">
      <alignment wrapText="1"/>
    </xf>
    <xf numFmtId="0" fontId="16" fillId="0" borderId="12" xfId="53" applyFont="1" applyBorder="1" applyAlignment="1">
      <alignment/>
      <protection/>
    </xf>
    <xf numFmtId="0" fontId="17" fillId="0" borderId="13" xfId="53" applyFont="1" applyBorder="1" applyAlignment="1">
      <alignment/>
      <protection/>
    </xf>
    <xf numFmtId="0" fontId="58" fillId="0" borderId="14" xfId="53" applyFont="1" applyFill="1" applyBorder="1" applyAlignment="1">
      <alignment wrapText="1"/>
      <protection/>
    </xf>
    <xf numFmtId="2" fontId="19" fillId="32" borderId="10" xfId="53" applyNumberFormat="1" applyFont="1" applyFill="1" applyBorder="1" applyAlignment="1">
      <alignment horizontal="center"/>
      <protection/>
    </xf>
    <xf numFmtId="0" fontId="18" fillId="0" borderId="13" xfId="53" applyFont="1" applyBorder="1" applyAlignment="1">
      <alignment/>
      <protection/>
    </xf>
    <xf numFmtId="0" fontId="6" fillId="0" borderId="13" xfId="53" applyFont="1" applyBorder="1" applyAlignment="1">
      <alignment/>
      <protection/>
    </xf>
    <xf numFmtId="0" fontId="59" fillId="0" borderId="10" xfId="0" applyFont="1" applyBorder="1" applyAlignment="1">
      <alignment/>
    </xf>
    <xf numFmtId="0" fontId="4" fillId="0" borderId="0" xfId="53" applyFont="1" applyBorder="1" applyAlignment="1">
      <alignment/>
      <protection/>
    </xf>
    <xf numFmtId="0" fontId="15" fillId="0" borderId="14" xfId="53" applyFont="1" applyFill="1" applyBorder="1" applyAlignment="1">
      <alignment horizontal="left"/>
      <protection/>
    </xf>
    <xf numFmtId="0" fontId="6" fillId="0" borderId="0" xfId="53" applyFont="1" applyFill="1" applyAlignment="1">
      <alignment horizontal="left"/>
      <protection/>
    </xf>
    <xf numFmtId="0" fontId="8" fillId="0" borderId="0" xfId="0" applyFont="1" applyFill="1" applyBorder="1" applyAlignment="1">
      <alignment horizontal="center" wrapText="1"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/>
      <protection/>
    </xf>
    <xf numFmtId="0" fontId="3" fillId="32" borderId="10" xfId="53" applyFont="1" applyFill="1" applyBorder="1" applyAlignment="1">
      <alignment horizontal="center" wrapText="1"/>
      <protection/>
    </xf>
    <xf numFmtId="49" fontId="6" fillId="0" borderId="15" xfId="53" applyNumberFormat="1" applyFont="1" applyFill="1" applyBorder="1" applyAlignment="1">
      <alignment horizontal="center" wrapText="1"/>
      <protection/>
    </xf>
    <xf numFmtId="49" fontId="6" fillId="0" borderId="16" xfId="53" applyNumberFormat="1" applyFont="1" applyFill="1" applyBorder="1" applyAlignment="1">
      <alignment horizontal="center" wrapText="1"/>
      <protection/>
    </xf>
    <xf numFmtId="49" fontId="6" fillId="0" borderId="11" xfId="53" applyNumberFormat="1" applyFont="1" applyFill="1" applyBorder="1" applyAlignment="1">
      <alignment horizontal="center" wrapText="1"/>
      <protection/>
    </xf>
    <xf numFmtId="0" fontId="12" fillId="0" borderId="0" xfId="0" applyFont="1" applyFill="1" applyBorder="1" applyAlignment="1">
      <alignment horizontal="left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4" fillId="0" borderId="0" xfId="53" applyFont="1" applyAlignment="1">
      <alignment horizontal="center" wrapText="1"/>
      <protection/>
    </xf>
    <xf numFmtId="0" fontId="6" fillId="13" borderId="10" xfId="53" applyFont="1" applyFill="1" applyBorder="1" applyAlignment="1">
      <alignment horizont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3" fillId="32" borderId="10" xfId="53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center" wrapText="1"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0" fontId="3" fillId="32" borderId="15" xfId="53" applyFont="1" applyFill="1" applyBorder="1" applyAlignment="1">
      <alignment horizontal="center" wrapText="1"/>
      <protection/>
    </xf>
    <xf numFmtId="0" fontId="3" fillId="32" borderId="11" xfId="53" applyFont="1" applyFill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49" fontId="6" fillId="0" borderId="15" xfId="53" applyNumberFormat="1" applyFont="1" applyBorder="1" applyAlignment="1">
      <alignment horizontal="center" wrapText="1"/>
      <protection/>
    </xf>
    <xf numFmtId="49" fontId="6" fillId="0" borderId="16" xfId="53" applyNumberFormat="1" applyFont="1" applyBorder="1" applyAlignment="1">
      <alignment horizontal="center" wrapText="1"/>
      <protection/>
    </xf>
    <xf numFmtId="49" fontId="6" fillId="0" borderId="11" xfId="53" applyNumberFormat="1" applyFont="1" applyBorder="1" applyAlignment="1">
      <alignment horizontal="center" wrapText="1"/>
      <protection/>
    </xf>
    <xf numFmtId="0" fontId="11" fillId="0" borderId="15" xfId="53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left"/>
      <protection/>
    </xf>
    <xf numFmtId="0" fontId="18" fillId="0" borderId="13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14" fillId="0" borderId="15" xfId="53" applyFont="1" applyBorder="1" applyAlignment="1">
      <alignment horizontal="center" wrapText="1"/>
      <protection/>
    </xf>
    <xf numFmtId="0" fontId="14" fillId="0" borderId="16" xfId="53" applyFont="1" applyBorder="1" applyAlignment="1">
      <alignment horizontal="center" wrapText="1"/>
      <protection/>
    </xf>
    <xf numFmtId="0" fontId="14" fillId="0" borderId="11" xfId="53" applyFont="1" applyBorder="1" applyAlignment="1">
      <alignment horizontal="center" wrapText="1"/>
      <protection/>
    </xf>
    <xf numFmtId="0" fontId="14" fillId="0" borderId="15" xfId="53" applyFont="1" applyBorder="1" applyAlignment="1">
      <alignment horizontal="center"/>
      <protection/>
    </xf>
    <xf numFmtId="0" fontId="14" fillId="0" borderId="16" xfId="53" applyFont="1" applyBorder="1" applyAlignment="1">
      <alignment horizontal="center"/>
      <protection/>
    </xf>
    <xf numFmtId="0" fontId="14" fillId="0" borderId="11" xfId="53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="80" zoomScaleNormal="80" workbookViewId="0" topLeftCell="A1">
      <selection activeCell="D11" sqref="D11"/>
    </sheetView>
  </sheetViews>
  <sheetFormatPr defaultColWidth="9.140625" defaultRowHeight="15"/>
  <cols>
    <col min="1" max="1" width="4.28125" style="6" customWidth="1"/>
    <col min="2" max="2" width="18.57421875" style="2" customWidth="1"/>
    <col min="3" max="3" width="12.28125" style="2" customWidth="1"/>
    <col min="4" max="4" width="18.421875" style="2" customWidth="1"/>
    <col min="5" max="5" width="24.140625" style="2" customWidth="1"/>
    <col min="6" max="6" width="77.421875" style="2" hidden="1" customWidth="1"/>
    <col min="7" max="7" width="23.28125" style="2" customWidth="1"/>
    <col min="8" max="8" width="6.140625" style="3" customWidth="1"/>
    <col min="9" max="18" width="7.28125" style="2" customWidth="1"/>
    <col min="19" max="19" width="10.140625" style="2" customWidth="1"/>
    <col min="20" max="20" width="6.00390625" style="2" customWidth="1"/>
    <col min="21" max="21" width="16.7109375" style="2" customWidth="1"/>
    <col min="22" max="22" width="42.28125" style="2" customWidth="1"/>
    <col min="23" max="16384" width="9.140625" style="2" customWidth="1"/>
  </cols>
  <sheetData>
    <row r="1" spans="1:21" s="1" customFormat="1" ht="39.75" customHeight="1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4"/>
    </row>
    <row r="2" spans="1:8" ht="22.5" customHeight="1">
      <c r="A2" s="42" t="s">
        <v>44</v>
      </c>
      <c r="B2" s="42"/>
      <c r="C2" s="42"/>
      <c r="D2" s="31"/>
      <c r="E2" s="43" t="s">
        <v>52</v>
      </c>
      <c r="F2" s="43"/>
      <c r="G2" s="43"/>
      <c r="H2" s="31"/>
    </row>
    <row r="3" spans="1:22" ht="24.75" customHeight="1">
      <c r="A3" s="41" t="s">
        <v>23</v>
      </c>
      <c r="B3" s="41"/>
      <c r="C3" s="41"/>
      <c r="D3" s="21"/>
      <c r="E3" s="21"/>
      <c r="F3" s="21"/>
      <c r="G3" s="35" t="s">
        <v>11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" customFormat="1" ht="34.5" customHeight="1">
      <c r="A4" s="49" t="s">
        <v>4</v>
      </c>
      <c r="B4" s="53" t="s">
        <v>17</v>
      </c>
      <c r="C4" s="53" t="s">
        <v>15</v>
      </c>
      <c r="D4" s="44" t="s">
        <v>16</v>
      </c>
      <c r="E4" s="56" t="s">
        <v>5</v>
      </c>
      <c r="F4" s="44" t="s">
        <v>12</v>
      </c>
      <c r="G4" s="63" t="s">
        <v>36</v>
      </c>
      <c r="H4" s="70" t="s">
        <v>6</v>
      </c>
      <c r="I4" s="47" t="s">
        <v>20</v>
      </c>
      <c r="J4" s="47"/>
      <c r="K4" s="47" t="s">
        <v>13</v>
      </c>
      <c r="L4" s="47"/>
      <c r="M4" s="68" t="s">
        <v>41</v>
      </c>
      <c r="N4" s="69"/>
      <c r="O4" s="76" t="s">
        <v>40</v>
      </c>
      <c r="P4" s="77"/>
      <c r="Q4" s="77"/>
      <c r="R4" s="77"/>
      <c r="S4" s="62" t="s">
        <v>3</v>
      </c>
      <c r="T4" s="67" t="s">
        <v>2</v>
      </c>
      <c r="U4" s="67" t="s">
        <v>27</v>
      </c>
      <c r="V4" s="73" t="s">
        <v>26</v>
      </c>
    </row>
    <row r="5" spans="1:22" s="1" customFormat="1" ht="14.25" customHeight="1">
      <c r="A5" s="50"/>
      <c r="B5" s="54"/>
      <c r="C5" s="54"/>
      <c r="D5" s="45"/>
      <c r="E5" s="57"/>
      <c r="F5" s="45"/>
      <c r="G5" s="64"/>
      <c r="H5" s="71"/>
      <c r="I5" s="48" t="s">
        <v>0</v>
      </c>
      <c r="J5" s="62" t="s">
        <v>1</v>
      </c>
      <c r="K5" s="66" t="s">
        <v>14</v>
      </c>
      <c r="L5" s="62" t="s">
        <v>1</v>
      </c>
      <c r="M5" s="66" t="s">
        <v>14</v>
      </c>
      <c r="N5" s="62" t="s">
        <v>1</v>
      </c>
      <c r="O5" s="59" t="s">
        <v>32</v>
      </c>
      <c r="P5" s="59" t="s">
        <v>33</v>
      </c>
      <c r="Q5" s="74" t="s">
        <v>34</v>
      </c>
      <c r="R5" s="62" t="s">
        <v>1</v>
      </c>
      <c r="S5" s="62"/>
      <c r="T5" s="67"/>
      <c r="U5" s="67"/>
      <c r="V5" s="73"/>
    </row>
    <row r="6" spans="1:22" s="1" customFormat="1" ht="25.5" customHeight="1">
      <c r="A6" s="51"/>
      <c r="B6" s="55"/>
      <c r="C6" s="55"/>
      <c r="D6" s="46"/>
      <c r="E6" s="58"/>
      <c r="F6" s="46"/>
      <c r="G6" s="65"/>
      <c r="H6" s="72"/>
      <c r="I6" s="48"/>
      <c r="J6" s="62"/>
      <c r="K6" s="66"/>
      <c r="L6" s="62"/>
      <c r="M6" s="66"/>
      <c r="N6" s="62"/>
      <c r="O6" s="60"/>
      <c r="P6" s="60"/>
      <c r="Q6" s="75"/>
      <c r="R6" s="62"/>
      <c r="S6" s="62"/>
      <c r="T6" s="67"/>
      <c r="U6" s="67"/>
      <c r="V6" s="73"/>
    </row>
    <row r="7" spans="1:22" s="5" customFormat="1" ht="31.5" customHeight="1">
      <c r="A7" s="4" t="s">
        <v>7</v>
      </c>
      <c r="B7" s="32" t="s">
        <v>76</v>
      </c>
      <c r="C7" s="26" t="s">
        <v>77</v>
      </c>
      <c r="D7" s="22" t="s">
        <v>78</v>
      </c>
      <c r="E7" s="22" t="s">
        <v>67</v>
      </c>
      <c r="F7" s="20" t="s">
        <v>21</v>
      </c>
      <c r="G7" s="23" t="s">
        <v>68</v>
      </c>
      <c r="H7" s="27">
        <v>10</v>
      </c>
      <c r="I7" s="10">
        <v>14</v>
      </c>
      <c r="J7" s="11">
        <f>25*I7/63</f>
        <v>5.555555555555555</v>
      </c>
      <c r="K7" s="9">
        <v>17.7</v>
      </c>
      <c r="L7" s="11">
        <f>25*K7/MAX($K$7:$K$7)</f>
        <v>25</v>
      </c>
      <c r="M7" s="10">
        <v>81.48</v>
      </c>
      <c r="N7" s="11">
        <f>25*MIN($M$7:$M$7)/M7</f>
        <v>25</v>
      </c>
      <c r="O7" s="18">
        <v>3</v>
      </c>
      <c r="P7" s="30">
        <v>18.19</v>
      </c>
      <c r="Q7" s="36">
        <f>O7*60+P7</f>
        <v>198.19</v>
      </c>
      <c r="R7" s="11">
        <f>25*MIN($Q$7:$Q$7)/Q7</f>
        <v>25</v>
      </c>
      <c r="S7" s="12">
        <f>SUM(J7,L7,N7,R7)</f>
        <v>80.55555555555556</v>
      </c>
      <c r="T7" s="7">
        <v>1</v>
      </c>
      <c r="U7" s="24" t="s">
        <v>24</v>
      </c>
      <c r="V7" s="25" t="s">
        <v>79</v>
      </c>
    </row>
    <row r="8" spans="3:21" ht="28.5" customHeight="1">
      <c r="C8" s="37" t="s">
        <v>11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2:10" ht="15">
      <c r="B9" s="52" t="s">
        <v>39</v>
      </c>
      <c r="C9" s="52"/>
      <c r="D9" s="52"/>
      <c r="E9" s="52"/>
      <c r="F9" s="52"/>
      <c r="G9" s="52"/>
      <c r="H9" s="52"/>
      <c r="I9" s="52"/>
      <c r="J9" s="52"/>
    </row>
    <row r="11" ht="12.75">
      <c r="B11" s="2" t="s">
        <v>38</v>
      </c>
    </row>
  </sheetData>
  <sheetProtection/>
  <mergeCells count="31">
    <mergeCell ref="V4:V6"/>
    <mergeCell ref="Q5:Q6"/>
    <mergeCell ref="U4:U6"/>
    <mergeCell ref="O4:R4"/>
    <mergeCell ref="I4:J4"/>
    <mergeCell ref="M5:M6"/>
    <mergeCell ref="L5:L6"/>
    <mergeCell ref="A1:T1"/>
    <mergeCell ref="S4:S6"/>
    <mergeCell ref="R5:R6"/>
    <mergeCell ref="G4:G6"/>
    <mergeCell ref="J5:J6"/>
    <mergeCell ref="K5:K6"/>
    <mergeCell ref="N5:N6"/>
    <mergeCell ref="T4:T6"/>
    <mergeCell ref="M4:N4"/>
    <mergeCell ref="H4:H6"/>
    <mergeCell ref="B9:J9"/>
    <mergeCell ref="B4:B6"/>
    <mergeCell ref="E4:E6"/>
    <mergeCell ref="P5:P6"/>
    <mergeCell ref="C4:C6"/>
    <mergeCell ref="O5:O6"/>
    <mergeCell ref="A3:C3"/>
    <mergeCell ref="A2:C2"/>
    <mergeCell ref="E2:G2"/>
    <mergeCell ref="F4:F6"/>
    <mergeCell ref="K4:L4"/>
    <mergeCell ref="I5:I6"/>
    <mergeCell ref="D4:D6"/>
    <mergeCell ref="A4:A6"/>
  </mergeCells>
  <printOptions horizontalCentered="1"/>
  <pageMargins left="0.1968503937007874" right="0.1968503937007874" top="0.1968503937007874" bottom="0" header="0.11811023622047245" footer="0.11811023622047245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Q17" sqref="Q17"/>
    </sheetView>
  </sheetViews>
  <sheetFormatPr defaultColWidth="9.140625" defaultRowHeight="15"/>
  <cols>
    <col min="1" max="1" width="4.421875" style="6" customWidth="1"/>
    <col min="2" max="2" width="14.57421875" style="2" customWidth="1"/>
    <col min="3" max="3" width="12.7109375" style="13" customWidth="1"/>
    <col min="4" max="4" width="16.421875" style="2" customWidth="1"/>
    <col min="5" max="5" width="24.00390625" style="2" customWidth="1"/>
    <col min="6" max="6" width="73.421875" style="2" hidden="1" customWidth="1"/>
    <col min="7" max="7" width="22.8515625" style="2" customWidth="1"/>
    <col min="8" max="8" width="6.140625" style="16" customWidth="1"/>
    <col min="9" max="18" width="7.140625" style="2" customWidth="1"/>
    <col min="19" max="19" width="8.421875" style="2" customWidth="1"/>
    <col min="20" max="20" width="6.00390625" style="2" customWidth="1"/>
    <col min="21" max="21" width="17.00390625" style="2" customWidth="1"/>
    <col min="22" max="22" width="42.140625" style="2" customWidth="1"/>
    <col min="23" max="16384" width="9.140625" style="2" customWidth="1"/>
  </cols>
  <sheetData>
    <row r="1" spans="1:21" s="1" customFormat="1" ht="25.5" customHeight="1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4"/>
    </row>
    <row r="2" spans="1:8" ht="22.5" customHeight="1">
      <c r="A2" s="42" t="s">
        <v>44</v>
      </c>
      <c r="B2" s="42"/>
      <c r="C2" s="42"/>
      <c r="D2" s="31"/>
      <c r="E2" s="43" t="s">
        <v>52</v>
      </c>
      <c r="F2" s="43"/>
      <c r="G2" s="43"/>
      <c r="H2" s="15"/>
    </row>
    <row r="3" spans="1:22" ht="24.75" customHeight="1">
      <c r="A3" s="84" t="s">
        <v>47</v>
      </c>
      <c r="B3" s="84"/>
      <c r="C3" s="84"/>
      <c r="D3" s="33"/>
      <c r="E3" s="33"/>
      <c r="F3" s="33"/>
      <c r="G3" s="35" t="s">
        <v>11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" customFormat="1" ht="34.5" customHeight="1">
      <c r="A4" s="78" t="s">
        <v>4</v>
      </c>
      <c r="B4" s="81" t="s">
        <v>17</v>
      </c>
      <c r="C4" s="53" t="s">
        <v>15</v>
      </c>
      <c r="D4" s="63" t="s">
        <v>16</v>
      </c>
      <c r="E4" s="70" t="s">
        <v>5</v>
      </c>
      <c r="F4" s="63" t="s">
        <v>12</v>
      </c>
      <c r="G4" s="63" t="s">
        <v>36</v>
      </c>
      <c r="H4" s="70" t="s">
        <v>6</v>
      </c>
      <c r="I4" s="47" t="s">
        <v>20</v>
      </c>
      <c r="J4" s="47"/>
      <c r="K4" s="47" t="s">
        <v>13</v>
      </c>
      <c r="L4" s="47"/>
      <c r="M4" s="68" t="s">
        <v>41</v>
      </c>
      <c r="N4" s="69"/>
      <c r="O4" s="76" t="s">
        <v>35</v>
      </c>
      <c r="P4" s="77"/>
      <c r="Q4" s="77"/>
      <c r="R4" s="77"/>
      <c r="S4" s="62" t="s">
        <v>3</v>
      </c>
      <c r="T4" s="67" t="s">
        <v>2</v>
      </c>
      <c r="U4" s="67" t="s">
        <v>27</v>
      </c>
      <c r="V4" s="73" t="s">
        <v>26</v>
      </c>
    </row>
    <row r="5" spans="1:22" s="1" customFormat="1" ht="14.25" customHeight="1">
      <c r="A5" s="79"/>
      <c r="B5" s="82"/>
      <c r="C5" s="54"/>
      <c r="D5" s="64"/>
      <c r="E5" s="71"/>
      <c r="F5" s="64"/>
      <c r="G5" s="64"/>
      <c r="H5" s="71"/>
      <c r="I5" s="48" t="s">
        <v>0</v>
      </c>
      <c r="J5" s="62" t="s">
        <v>1</v>
      </c>
      <c r="K5" s="66" t="s">
        <v>14</v>
      </c>
      <c r="L5" s="62" t="s">
        <v>1</v>
      </c>
      <c r="M5" s="66" t="s">
        <v>14</v>
      </c>
      <c r="N5" s="62" t="s">
        <v>1</v>
      </c>
      <c r="O5" s="59" t="s">
        <v>32</v>
      </c>
      <c r="P5" s="59" t="s">
        <v>33</v>
      </c>
      <c r="Q5" s="74" t="s">
        <v>34</v>
      </c>
      <c r="R5" s="62" t="s">
        <v>1</v>
      </c>
      <c r="S5" s="62"/>
      <c r="T5" s="67"/>
      <c r="U5" s="67"/>
      <c r="V5" s="73"/>
    </row>
    <row r="6" spans="1:22" s="1" customFormat="1" ht="34.5" customHeight="1">
      <c r="A6" s="80"/>
      <c r="B6" s="83"/>
      <c r="C6" s="55"/>
      <c r="D6" s="65"/>
      <c r="E6" s="72"/>
      <c r="F6" s="65"/>
      <c r="G6" s="65"/>
      <c r="H6" s="72"/>
      <c r="I6" s="48"/>
      <c r="J6" s="62"/>
      <c r="K6" s="66"/>
      <c r="L6" s="62"/>
      <c r="M6" s="66"/>
      <c r="N6" s="62"/>
      <c r="O6" s="60"/>
      <c r="P6" s="60"/>
      <c r="Q6" s="75"/>
      <c r="R6" s="62"/>
      <c r="S6" s="62"/>
      <c r="T6" s="67"/>
      <c r="U6" s="67"/>
      <c r="V6" s="73"/>
    </row>
    <row r="7" spans="1:22" s="5" customFormat="1" ht="31.5" customHeight="1">
      <c r="A7" s="4" t="s">
        <v>7</v>
      </c>
      <c r="B7" s="32" t="s">
        <v>83</v>
      </c>
      <c r="C7" s="26" t="s">
        <v>84</v>
      </c>
      <c r="D7" s="22" t="s">
        <v>75</v>
      </c>
      <c r="E7" s="22" t="s">
        <v>67</v>
      </c>
      <c r="F7" s="28" t="s">
        <v>18</v>
      </c>
      <c r="G7" s="23" t="s">
        <v>68</v>
      </c>
      <c r="H7" s="27">
        <v>11</v>
      </c>
      <c r="I7" s="10">
        <v>18</v>
      </c>
      <c r="J7" s="11">
        <f>25*I7/63</f>
        <v>7.142857142857143</v>
      </c>
      <c r="K7" s="9">
        <v>26.8</v>
      </c>
      <c r="L7" s="11">
        <f>25*K7/MAX($K$7:$K$9)</f>
        <v>22.635135135135133</v>
      </c>
      <c r="M7" s="10">
        <v>52.72</v>
      </c>
      <c r="N7" s="11">
        <f>25*MIN($M$7:$M$9)/M7</f>
        <v>25</v>
      </c>
      <c r="O7" s="18">
        <v>2</v>
      </c>
      <c r="P7" s="30">
        <v>55.59</v>
      </c>
      <c r="Q7" s="36">
        <f>O7*60+P7</f>
        <v>175.59</v>
      </c>
      <c r="R7" s="11">
        <f>25*MIN($Q$7:$Q$9)/Q7</f>
        <v>25</v>
      </c>
      <c r="S7" s="12">
        <f>SUM(J7,L7,N7,R7)</f>
        <v>79.77799227799227</v>
      </c>
      <c r="T7" s="7">
        <v>1</v>
      </c>
      <c r="U7" s="24" t="s">
        <v>24</v>
      </c>
      <c r="V7" s="25" t="s">
        <v>82</v>
      </c>
    </row>
    <row r="8" spans="1:23" s="5" customFormat="1" ht="31.5" customHeight="1">
      <c r="A8" s="4" t="s">
        <v>8</v>
      </c>
      <c r="B8" s="32" t="s">
        <v>80</v>
      </c>
      <c r="C8" s="26" t="s">
        <v>81</v>
      </c>
      <c r="D8" s="22" t="s">
        <v>87</v>
      </c>
      <c r="E8" s="22" t="s">
        <v>67</v>
      </c>
      <c r="F8" s="20" t="s">
        <v>21</v>
      </c>
      <c r="G8" s="23" t="s">
        <v>68</v>
      </c>
      <c r="H8" s="27">
        <v>11</v>
      </c>
      <c r="I8" s="10">
        <v>22</v>
      </c>
      <c r="J8" s="11">
        <f>25*I8/63</f>
        <v>8.73015873015873</v>
      </c>
      <c r="K8" s="9">
        <v>29.6</v>
      </c>
      <c r="L8" s="11">
        <f>25*K8/MAX($K$7:$K$9)</f>
        <v>25</v>
      </c>
      <c r="M8" s="10">
        <v>53.88</v>
      </c>
      <c r="N8" s="11">
        <f>25*MIN($M$7:$M$9)/M8</f>
        <v>24.461766889383814</v>
      </c>
      <c r="O8" s="18">
        <v>3</v>
      </c>
      <c r="P8" s="30">
        <v>32.86</v>
      </c>
      <c r="Q8" s="36">
        <f>O8*60+P8</f>
        <v>212.86</v>
      </c>
      <c r="R8" s="11">
        <f>25*MIN($Q$7:$Q$9)/Q8</f>
        <v>20.62270976228507</v>
      </c>
      <c r="S8" s="12">
        <f>SUM(J8,L8,N8,R8)</f>
        <v>78.81463538182761</v>
      </c>
      <c r="T8" s="7">
        <v>2</v>
      </c>
      <c r="U8" s="24" t="s">
        <v>25</v>
      </c>
      <c r="V8" s="25" t="s">
        <v>82</v>
      </c>
      <c r="W8" s="1"/>
    </row>
    <row r="9" spans="1:23" s="5" customFormat="1" ht="31.5" customHeight="1">
      <c r="A9" s="4" t="s">
        <v>9</v>
      </c>
      <c r="B9" s="32" t="s">
        <v>85</v>
      </c>
      <c r="C9" s="26" t="s">
        <v>86</v>
      </c>
      <c r="D9" s="22" t="s">
        <v>87</v>
      </c>
      <c r="E9" s="22" t="s">
        <v>67</v>
      </c>
      <c r="F9" s="29" t="s">
        <v>19</v>
      </c>
      <c r="G9" s="23" t="s">
        <v>68</v>
      </c>
      <c r="H9" s="27">
        <v>9</v>
      </c>
      <c r="I9" s="10">
        <v>19</v>
      </c>
      <c r="J9" s="11">
        <f>25*I9/63</f>
        <v>7.5396825396825395</v>
      </c>
      <c r="K9" s="9">
        <v>6.1</v>
      </c>
      <c r="L9" s="11">
        <f>25*K9/MAX($K$7:$K$9)</f>
        <v>5.152027027027027</v>
      </c>
      <c r="M9" s="10">
        <v>68.28</v>
      </c>
      <c r="N9" s="11">
        <f>25*MIN($M$7:$M$9)/M9</f>
        <v>19.302870533099004</v>
      </c>
      <c r="O9" s="18">
        <v>3</v>
      </c>
      <c r="P9" s="30">
        <v>17.69</v>
      </c>
      <c r="Q9" s="36">
        <f>O9*60+P9</f>
        <v>197.69</v>
      </c>
      <c r="R9" s="11">
        <f>25*MIN($Q$7:$Q$9)/Q9</f>
        <v>22.205220294400323</v>
      </c>
      <c r="S9" s="12">
        <f>SUM(J9,L9,N9,R9)</f>
        <v>54.19980039420889</v>
      </c>
      <c r="T9" s="7">
        <v>3</v>
      </c>
      <c r="U9" s="24" t="s">
        <v>25</v>
      </c>
      <c r="V9" s="25" t="s">
        <v>88</v>
      </c>
      <c r="W9" s="1"/>
    </row>
    <row r="10" spans="3:21" ht="23.25" customHeight="1">
      <c r="C10" s="85" t="s">
        <v>11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2:10" ht="15">
      <c r="B11" s="52" t="s">
        <v>37</v>
      </c>
      <c r="C11" s="52"/>
      <c r="D11" s="52"/>
      <c r="E11" s="52"/>
      <c r="F11" s="52"/>
      <c r="G11" s="52"/>
      <c r="H11" s="52"/>
      <c r="I11" s="52"/>
      <c r="J11" s="52"/>
    </row>
    <row r="12" spans="3:8" ht="12.75">
      <c r="C12" s="2"/>
      <c r="H12" s="3"/>
    </row>
    <row r="13" spans="2:8" ht="12.75">
      <c r="B13" s="2" t="s">
        <v>38</v>
      </c>
      <c r="C13" s="2"/>
      <c r="H13" s="3"/>
    </row>
  </sheetData>
  <sheetProtection/>
  <mergeCells count="32">
    <mergeCell ref="B11:J11"/>
    <mergeCell ref="K4:L4"/>
    <mergeCell ref="F4:F6"/>
    <mergeCell ref="S4:S6"/>
    <mergeCell ref="E4:E6"/>
    <mergeCell ref="K5:K6"/>
    <mergeCell ref="E2:G2"/>
    <mergeCell ref="A3:C3"/>
    <mergeCell ref="C10:U10"/>
    <mergeCell ref="O5:O6"/>
    <mergeCell ref="G4:G6"/>
    <mergeCell ref="J5:J6"/>
    <mergeCell ref="I5:I6"/>
    <mergeCell ref="P5:P6"/>
    <mergeCell ref="A1:T1"/>
    <mergeCell ref="A2:C2"/>
    <mergeCell ref="A4:A6"/>
    <mergeCell ref="B4:B6"/>
    <mergeCell ref="C4:C6"/>
    <mergeCell ref="M4:N4"/>
    <mergeCell ref="Q5:Q6"/>
    <mergeCell ref="I4:J4"/>
    <mergeCell ref="U4:U6"/>
    <mergeCell ref="D4:D6"/>
    <mergeCell ref="M5:M6"/>
    <mergeCell ref="O4:R4"/>
    <mergeCell ref="V4:V6"/>
    <mergeCell ref="N5:N6"/>
    <mergeCell ref="L5:L6"/>
    <mergeCell ref="R5:R6"/>
    <mergeCell ref="H4:H6"/>
    <mergeCell ref="T4:T6"/>
  </mergeCells>
  <printOptions horizontalCentered="1"/>
  <pageMargins left="0.1968503937007874" right="0.1968503937007874" top="0.1968503937007874" bottom="0" header="0.11811023622047245" footer="0.11811023622047245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G2"/>
    </sheetView>
  </sheetViews>
  <sheetFormatPr defaultColWidth="9.140625" defaultRowHeight="15"/>
  <cols>
    <col min="1" max="1" width="4.421875" style="6" customWidth="1"/>
    <col min="2" max="2" width="17.57421875" style="2" customWidth="1"/>
    <col min="3" max="3" width="14.00390625" style="2" customWidth="1"/>
    <col min="4" max="4" width="17.28125" style="2" customWidth="1"/>
    <col min="5" max="5" width="24.140625" style="2" customWidth="1"/>
    <col min="6" max="6" width="76.8515625" style="2" hidden="1" customWidth="1"/>
    <col min="7" max="7" width="23.7109375" style="2" customWidth="1"/>
    <col min="8" max="8" width="6.28125" style="3" customWidth="1"/>
    <col min="9" max="18" width="7.140625" style="2" customWidth="1"/>
    <col min="19" max="19" width="7.8515625" style="2" customWidth="1"/>
    <col min="20" max="20" width="5.7109375" style="2" customWidth="1"/>
    <col min="21" max="21" width="16.140625" style="2" customWidth="1"/>
    <col min="22" max="22" width="36.140625" style="2" customWidth="1"/>
    <col min="23" max="16384" width="9.140625" style="2" customWidth="1"/>
  </cols>
  <sheetData>
    <row r="1" spans="1:21" s="1" customFormat="1" ht="39" customHeight="1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4"/>
    </row>
    <row r="2" spans="1:8" ht="22.5" customHeight="1">
      <c r="A2" s="42" t="s">
        <v>44</v>
      </c>
      <c r="B2" s="42"/>
      <c r="C2" s="42"/>
      <c r="D2" s="31"/>
      <c r="E2" s="43" t="s">
        <v>52</v>
      </c>
      <c r="F2" s="43"/>
      <c r="G2" s="43"/>
      <c r="H2" s="8"/>
    </row>
    <row r="3" spans="1:22" ht="24.75" customHeight="1">
      <c r="A3" s="41" t="s">
        <v>45</v>
      </c>
      <c r="B3" s="41"/>
      <c r="C3" s="41"/>
      <c r="D3" s="40" t="s">
        <v>11</v>
      </c>
      <c r="E3" s="40"/>
      <c r="F3" s="40"/>
      <c r="G3" s="35" t="s">
        <v>11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" customFormat="1" ht="33" customHeight="1">
      <c r="A4" s="78" t="s">
        <v>4</v>
      </c>
      <c r="B4" s="81" t="s">
        <v>17</v>
      </c>
      <c r="C4" s="81" t="s">
        <v>15</v>
      </c>
      <c r="D4" s="63" t="s">
        <v>16</v>
      </c>
      <c r="E4" s="70" t="s">
        <v>5</v>
      </c>
      <c r="F4" s="63" t="s">
        <v>12</v>
      </c>
      <c r="G4" s="63" t="s">
        <v>36</v>
      </c>
      <c r="H4" s="70" t="s">
        <v>6</v>
      </c>
      <c r="I4" s="47" t="s">
        <v>20</v>
      </c>
      <c r="J4" s="47"/>
      <c r="K4" s="47" t="s">
        <v>13</v>
      </c>
      <c r="L4" s="47"/>
      <c r="M4" s="68" t="s">
        <v>41</v>
      </c>
      <c r="N4" s="69"/>
      <c r="O4" s="76" t="s">
        <v>42</v>
      </c>
      <c r="P4" s="77"/>
      <c r="Q4" s="77"/>
      <c r="R4" s="77"/>
      <c r="S4" s="62" t="s">
        <v>3</v>
      </c>
      <c r="T4" s="67" t="s">
        <v>2</v>
      </c>
      <c r="U4" s="67" t="s">
        <v>27</v>
      </c>
      <c r="V4" s="73" t="s">
        <v>26</v>
      </c>
    </row>
    <row r="5" spans="1:22" s="1" customFormat="1" ht="14.25" customHeight="1">
      <c r="A5" s="79"/>
      <c r="B5" s="82"/>
      <c r="C5" s="82"/>
      <c r="D5" s="64"/>
      <c r="E5" s="71"/>
      <c r="F5" s="64"/>
      <c r="G5" s="64"/>
      <c r="H5" s="71"/>
      <c r="I5" s="48" t="s">
        <v>0</v>
      </c>
      <c r="J5" s="62" t="s">
        <v>1</v>
      </c>
      <c r="K5" s="66" t="s">
        <v>14</v>
      </c>
      <c r="L5" s="62" t="s">
        <v>1</v>
      </c>
      <c r="M5" s="66" t="s">
        <v>14</v>
      </c>
      <c r="N5" s="62" t="s">
        <v>1</v>
      </c>
      <c r="O5" s="59" t="s">
        <v>32</v>
      </c>
      <c r="P5" s="59" t="s">
        <v>33</v>
      </c>
      <c r="Q5" s="74" t="s">
        <v>34</v>
      </c>
      <c r="R5" s="62" t="s">
        <v>1</v>
      </c>
      <c r="S5" s="62"/>
      <c r="T5" s="67"/>
      <c r="U5" s="67"/>
      <c r="V5" s="73"/>
    </row>
    <row r="6" spans="1:22" s="1" customFormat="1" ht="25.5" customHeight="1">
      <c r="A6" s="80"/>
      <c r="B6" s="83"/>
      <c r="C6" s="83"/>
      <c r="D6" s="65"/>
      <c r="E6" s="72"/>
      <c r="F6" s="65"/>
      <c r="G6" s="65"/>
      <c r="H6" s="72"/>
      <c r="I6" s="48"/>
      <c r="J6" s="62"/>
      <c r="K6" s="66"/>
      <c r="L6" s="62"/>
      <c r="M6" s="66"/>
      <c r="N6" s="62"/>
      <c r="O6" s="60"/>
      <c r="P6" s="60"/>
      <c r="Q6" s="75"/>
      <c r="R6" s="62"/>
      <c r="S6" s="62"/>
      <c r="T6" s="67"/>
      <c r="U6" s="67"/>
      <c r="V6" s="73"/>
    </row>
    <row r="7" spans="1:22" s="5" customFormat="1" ht="31.5" customHeight="1">
      <c r="A7" s="4" t="s">
        <v>7</v>
      </c>
      <c r="B7" s="26" t="s">
        <v>60</v>
      </c>
      <c r="C7" s="26" t="s">
        <v>61</v>
      </c>
      <c r="D7" s="22" t="s">
        <v>62</v>
      </c>
      <c r="E7" s="22" t="s">
        <v>52</v>
      </c>
      <c r="F7" s="29"/>
      <c r="G7" s="39" t="s">
        <v>56</v>
      </c>
      <c r="H7" s="27">
        <v>8</v>
      </c>
      <c r="I7" s="10">
        <v>13</v>
      </c>
      <c r="J7" s="11">
        <f>25*I7/42</f>
        <v>7.738095238095238</v>
      </c>
      <c r="K7" s="9">
        <v>18.83</v>
      </c>
      <c r="L7" s="11">
        <f>25*K7/MAX($K$7:$K$10)</f>
        <v>24.227997941327843</v>
      </c>
      <c r="M7" s="10">
        <v>70.37</v>
      </c>
      <c r="N7" s="11">
        <f>25*MIN($M$7:$M$10)/M7</f>
        <v>25</v>
      </c>
      <c r="O7" s="18">
        <v>2</v>
      </c>
      <c r="P7" s="30">
        <v>35.03</v>
      </c>
      <c r="Q7" s="36">
        <f>O7*60+P7</f>
        <v>155.03</v>
      </c>
      <c r="R7" s="11">
        <f>25*MIN($Q$7:$Q$10)/Q7</f>
        <v>25</v>
      </c>
      <c r="S7" s="12">
        <f>SUM(J7,L7,N7,R7)</f>
        <v>81.96609317942308</v>
      </c>
      <c r="T7" s="7">
        <v>1</v>
      </c>
      <c r="U7" s="24" t="s">
        <v>24</v>
      </c>
      <c r="V7" s="25" t="s">
        <v>63</v>
      </c>
    </row>
    <row r="8" spans="1:22" s="5" customFormat="1" ht="31.5" customHeight="1">
      <c r="A8" s="4" t="s">
        <v>8</v>
      </c>
      <c r="B8" s="26" t="s">
        <v>53</v>
      </c>
      <c r="C8" s="26" t="s">
        <v>54</v>
      </c>
      <c r="D8" s="22" t="s">
        <v>55</v>
      </c>
      <c r="E8" s="22" t="s">
        <v>52</v>
      </c>
      <c r="F8" s="29"/>
      <c r="G8" s="39" t="s">
        <v>56</v>
      </c>
      <c r="H8" s="27">
        <v>8</v>
      </c>
      <c r="I8" s="10">
        <v>17.5</v>
      </c>
      <c r="J8" s="11">
        <f>25*I8/42</f>
        <v>10.416666666666666</v>
      </c>
      <c r="K8" s="9">
        <v>18.96</v>
      </c>
      <c r="L8" s="11">
        <f>25*K8/MAX($K$7:$K$10)</f>
        <v>24.395265054040145</v>
      </c>
      <c r="M8" s="10">
        <v>73.87</v>
      </c>
      <c r="N8" s="11">
        <f>25*MIN($M$7:$M$10)/M8</f>
        <v>23.81548666576418</v>
      </c>
      <c r="O8" s="18">
        <v>2</v>
      </c>
      <c r="P8" s="30">
        <v>56.66</v>
      </c>
      <c r="Q8" s="36">
        <f>O8*60+P8</f>
        <v>176.66</v>
      </c>
      <c r="R8" s="11">
        <f>25*MIN($Q$7:$Q$10)/Q8</f>
        <v>21.939035435299445</v>
      </c>
      <c r="S8" s="12">
        <f>SUM(J8,L8,N8,R8)</f>
        <v>80.56645382177044</v>
      </c>
      <c r="T8" s="7">
        <v>2</v>
      </c>
      <c r="U8" s="24" t="s">
        <v>25</v>
      </c>
      <c r="V8" s="25" t="s">
        <v>63</v>
      </c>
    </row>
    <row r="9" spans="1:22" s="5" customFormat="1" ht="31.5" customHeight="1">
      <c r="A9" s="4" t="s">
        <v>9</v>
      </c>
      <c r="B9" s="26" t="s">
        <v>48</v>
      </c>
      <c r="C9" s="26" t="s">
        <v>49</v>
      </c>
      <c r="D9" s="22" t="s">
        <v>50</v>
      </c>
      <c r="E9" s="22" t="s">
        <v>52</v>
      </c>
      <c r="F9" s="29"/>
      <c r="G9" s="39" t="s">
        <v>51</v>
      </c>
      <c r="H9" s="27">
        <v>8</v>
      </c>
      <c r="I9" s="10">
        <v>15</v>
      </c>
      <c r="J9" s="11">
        <f>25*I9/42</f>
        <v>8.928571428571429</v>
      </c>
      <c r="K9" s="9">
        <v>19.43</v>
      </c>
      <c r="L9" s="11">
        <f>25*K9/MAX($K$7:$K$10)</f>
        <v>25</v>
      </c>
      <c r="M9" s="10">
        <v>89.16</v>
      </c>
      <c r="N9" s="11">
        <f>25*MIN($M$7:$M$10)/M9</f>
        <v>19.73138178555406</v>
      </c>
      <c r="O9" s="18">
        <v>2</v>
      </c>
      <c r="P9" s="30">
        <v>51.53</v>
      </c>
      <c r="Q9" s="36">
        <f>O9*60+P9</f>
        <v>171.53</v>
      </c>
      <c r="R9" s="11">
        <f>25*MIN($Q$7:$Q$10)/Q9</f>
        <v>22.595172856060163</v>
      </c>
      <c r="S9" s="12">
        <f>SUM(J9,L9,N9,R9)</f>
        <v>76.25512607018565</v>
      </c>
      <c r="T9" s="7">
        <v>3</v>
      </c>
      <c r="U9" s="24" t="s">
        <v>25</v>
      </c>
      <c r="V9" s="25" t="s">
        <v>43</v>
      </c>
    </row>
    <row r="10" spans="1:22" s="5" customFormat="1" ht="31.5" customHeight="1">
      <c r="A10" s="4" t="s">
        <v>10</v>
      </c>
      <c r="B10" s="26" t="s">
        <v>57</v>
      </c>
      <c r="C10" s="26" t="s">
        <v>58</v>
      </c>
      <c r="D10" s="22" t="s">
        <v>59</v>
      </c>
      <c r="E10" s="22" t="s">
        <v>52</v>
      </c>
      <c r="F10" s="29"/>
      <c r="G10" s="39" t="s">
        <v>56</v>
      </c>
      <c r="H10" s="27">
        <v>8</v>
      </c>
      <c r="I10" s="10">
        <v>12.5</v>
      </c>
      <c r="J10" s="11">
        <f>25*I10/42</f>
        <v>7.440476190476191</v>
      </c>
      <c r="K10" s="9">
        <v>18.66</v>
      </c>
      <c r="L10" s="11">
        <f>25*K10/MAX($K$7:$K$10)</f>
        <v>24.009264024704066</v>
      </c>
      <c r="M10" s="10">
        <v>84.92</v>
      </c>
      <c r="N10" s="11">
        <f>25*MIN($M$7:$M$10)/M10</f>
        <v>20.716556759302872</v>
      </c>
      <c r="O10" s="18">
        <v>3</v>
      </c>
      <c r="P10" s="30">
        <v>18.16</v>
      </c>
      <c r="Q10" s="36">
        <f>O10*60+P10</f>
        <v>198.16</v>
      </c>
      <c r="R10" s="11">
        <f>25*MIN($Q$7:$Q$10)/Q10</f>
        <v>19.55868994751716</v>
      </c>
      <c r="S10" s="12">
        <f>SUM(J10,L10,N10,R10)</f>
        <v>71.72498692200028</v>
      </c>
      <c r="T10" s="7">
        <v>4</v>
      </c>
      <c r="U10" s="24" t="s">
        <v>28</v>
      </c>
      <c r="V10" s="25" t="s">
        <v>63</v>
      </c>
    </row>
    <row r="11" spans="3:21" ht="22.5" customHeight="1">
      <c r="C11" s="85" t="s">
        <v>11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2:10" ht="15">
      <c r="B12" s="52" t="s">
        <v>37</v>
      </c>
      <c r="C12" s="52"/>
      <c r="D12" s="52"/>
      <c r="E12" s="52"/>
      <c r="F12" s="52"/>
      <c r="G12" s="52"/>
      <c r="H12" s="52"/>
      <c r="I12" s="52"/>
      <c r="J12" s="52"/>
    </row>
    <row r="14" ht="12.75">
      <c r="B14" s="2" t="s">
        <v>38</v>
      </c>
    </row>
  </sheetData>
  <sheetProtection/>
  <mergeCells count="32">
    <mergeCell ref="C11:U11"/>
    <mergeCell ref="B12:J12"/>
    <mergeCell ref="K4:L4"/>
    <mergeCell ref="M5:M6"/>
    <mergeCell ref="L5:L6"/>
    <mergeCell ref="F4:F6"/>
    <mergeCell ref="V4:V6"/>
    <mergeCell ref="O5:O6"/>
    <mergeCell ref="P5:P6"/>
    <mergeCell ref="G4:G6"/>
    <mergeCell ref="J5:J6"/>
    <mergeCell ref="I4:J4"/>
    <mergeCell ref="U4:U6"/>
    <mergeCell ref="H4:H6"/>
    <mergeCell ref="O4:R4"/>
    <mergeCell ref="N5:N6"/>
    <mergeCell ref="A1:T1"/>
    <mergeCell ref="A2:C2"/>
    <mergeCell ref="A4:A6"/>
    <mergeCell ref="B4:B6"/>
    <mergeCell ref="C4:C6"/>
    <mergeCell ref="S4:S6"/>
    <mergeCell ref="R5:R6"/>
    <mergeCell ref="M4:N4"/>
    <mergeCell ref="D4:D6"/>
    <mergeCell ref="I5:I6"/>
    <mergeCell ref="E2:G2"/>
    <mergeCell ref="A3:C3"/>
    <mergeCell ref="E4:E6"/>
    <mergeCell ref="Q5:Q6"/>
    <mergeCell ref="T4:T6"/>
    <mergeCell ref="K5:K6"/>
  </mergeCells>
  <printOptions horizontalCentered="1"/>
  <pageMargins left="0.1968503937007874" right="0.1968503937007874" top="0" bottom="0" header="0.11811023622047245" footer="0.11811023622047245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zoomScale="80" zoomScaleNormal="80" zoomScalePageLayoutView="0" workbookViewId="0" topLeftCell="A1">
      <pane xSplit="2" ySplit="6" topLeftCell="C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G22" sqref="G22"/>
    </sheetView>
  </sheetViews>
  <sheetFormatPr defaultColWidth="9.140625" defaultRowHeight="15"/>
  <cols>
    <col min="1" max="1" width="4.421875" style="6" customWidth="1"/>
    <col min="2" max="2" width="14.7109375" style="2" customWidth="1"/>
    <col min="3" max="3" width="11.140625" style="2" customWidth="1"/>
    <col min="4" max="4" width="14.140625" style="2" customWidth="1"/>
    <col min="5" max="5" width="24.140625" style="2" customWidth="1"/>
    <col min="6" max="6" width="74.8515625" style="2" hidden="1" customWidth="1"/>
    <col min="7" max="7" width="23.28125" style="2" customWidth="1"/>
    <col min="8" max="8" width="6.140625" style="3" customWidth="1"/>
    <col min="9" max="18" width="7.140625" style="2" customWidth="1"/>
    <col min="19" max="19" width="9.7109375" style="2" customWidth="1"/>
    <col min="20" max="20" width="5.7109375" style="2" customWidth="1"/>
    <col min="21" max="21" width="16.00390625" style="2" customWidth="1"/>
    <col min="22" max="22" width="37.28125" style="2" customWidth="1"/>
    <col min="23" max="26" width="17.421875" style="2" hidden="1" customWidth="1"/>
    <col min="27" max="29" width="9.140625" style="2" hidden="1" customWidth="1"/>
    <col min="30" max="16384" width="9.140625" style="2" customWidth="1"/>
  </cols>
  <sheetData>
    <row r="1" spans="1:21" s="1" customFormat="1" ht="27.75" customHeight="1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4"/>
    </row>
    <row r="2" spans="1:8" ht="22.5" customHeight="1">
      <c r="A2" s="42" t="s">
        <v>44</v>
      </c>
      <c r="B2" s="42"/>
      <c r="C2" s="42"/>
      <c r="D2" s="31"/>
      <c r="E2" s="43" t="s">
        <v>52</v>
      </c>
      <c r="F2" s="43"/>
      <c r="G2" s="43"/>
      <c r="H2" s="8"/>
    </row>
    <row r="3" spans="1:22" ht="24.75" customHeight="1">
      <c r="A3" s="84" t="s">
        <v>46</v>
      </c>
      <c r="B3" s="84"/>
      <c r="C3" s="84"/>
      <c r="D3" s="34"/>
      <c r="E3" s="34"/>
      <c r="F3" s="34"/>
      <c r="G3" s="35" t="s">
        <v>11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31" s="1" customFormat="1" ht="35.25" customHeight="1">
      <c r="A4" s="78" t="s">
        <v>4</v>
      </c>
      <c r="B4" s="81" t="s">
        <v>17</v>
      </c>
      <c r="C4" s="81" t="s">
        <v>15</v>
      </c>
      <c r="D4" s="63" t="s">
        <v>16</v>
      </c>
      <c r="E4" s="70" t="s">
        <v>5</v>
      </c>
      <c r="F4" s="63" t="s">
        <v>12</v>
      </c>
      <c r="G4" s="63" t="s">
        <v>36</v>
      </c>
      <c r="H4" s="70" t="s">
        <v>6</v>
      </c>
      <c r="I4" s="47" t="s">
        <v>20</v>
      </c>
      <c r="J4" s="47"/>
      <c r="K4" s="47" t="s">
        <v>13</v>
      </c>
      <c r="L4" s="47"/>
      <c r="M4" s="68" t="s">
        <v>41</v>
      </c>
      <c r="N4" s="69"/>
      <c r="O4" s="76" t="s">
        <v>35</v>
      </c>
      <c r="P4" s="77"/>
      <c r="Q4" s="77"/>
      <c r="R4" s="77"/>
      <c r="S4" s="62" t="s">
        <v>3</v>
      </c>
      <c r="T4" s="67" t="s">
        <v>2</v>
      </c>
      <c r="U4" s="67" t="s">
        <v>27</v>
      </c>
      <c r="V4" s="73" t="s">
        <v>26</v>
      </c>
      <c r="W4" s="90" t="s">
        <v>29</v>
      </c>
      <c r="X4" s="87" t="s">
        <v>30</v>
      </c>
      <c r="Y4" s="87" t="s">
        <v>31</v>
      </c>
      <c r="Z4" s="87" t="s">
        <v>11</v>
      </c>
      <c r="AD4" s="2"/>
      <c r="AE4" s="2"/>
    </row>
    <row r="5" spans="1:31" s="1" customFormat="1" ht="14.25" customHeight="1">
      <c r="A5" s="79"/>
      <c r="B5" s="82"/>
      <c r="C5" s="82"/>
      <c r="D5" s="64"/>
      <c r="E5" s="71"/>
      <c r="F5" s="64"/>
      <c r="G5" s="64"/>
      <c r="H5" s="71"/>
      <c r="I5" s="48" t="s">
        <v>0</v>
      </c>
      <c r="J5" s="62" t="s">
        <v>1</v>
      </c>
      <c r="K5" s="66" t="s">
        <v>14</v>
      </c>
      <c r="L5" s="62" t="s">
        <v>1</v>
      </c>
      <c r="M5" s="66" t="s">
        <v>14</v>
      </c>
      <c r="N5" s="62" t="s">
        <v>1</v>
      </c>
      <c r="O5" s="59" t="s">
        <v>32</v>
      </c>
      <c r="P5" s="59" t="s">
        <v>33</v>
      </c>
      <c r="Q5" s="74" t="s">
        <v>34</v>
      </c>
      <c r="R5" s="62" t="s">
        <v>1</v>
      </c>
      <c r="S5" s="62"/>
      <c r="T5" s="67"/>
      <c r="U5" s="67"/>
      <c r="V5" s="73"/>
      <c r="W5" s="91"/>
      <c r="X5" s="88"/>
      <c r="Y5" s="88"/>
      <c r="Z5" s="88"/>
      <c r="AD5" s="2"/>
      <c r="AE5" s="2"/>
    </row>
    <row r="6" spans="1:31" s="1" customFormat="1" ht="28.5" customHeight="1">
      <c r="A6" s="80"/>
      <c r="B6" s="83"/>
      <c r="C6" s="83"/>
      <c r="D6" s="65"/>
      <c r="E6" s="72"/>
      <c r="F6" s="65"/>
      <c r="G6" s="65"/>
      <c r="H6" s="72"/>
      <c r="I6" s="48"/>
      <c r="J6" s="62"/>
      <c r="K6" s="66"/>
      <c r="L6" s="62"/>
      <c r="M6" s="66"/>
      <c r="N6" s="62"/>
      <c r="O6" s="60"/>
      <c r="P6" s="60"/>
      <c r="Q6" s="75"/>
      <c r="R6" s="62"/>
      <c r="S6" s="62"/>
      <c r="T6" s="67"/>
      <c r="U6" s="67"/>
      <c r="V6" s="73"/>
      <c r="W6" s="92"/>
      <c r="X6" s="89"/>
      <c r="Y6" s="89"/>
      <c r="Z6" s="89"/>
      <c r="AD6" s="2"/>
      <c r="AE6" s="2"/>
    </row>
    <row r="7" spans="1:31" s="5" customFormat="1" ht="31.5" customHeight="1">
      <c r="A7" s="4" t="s">
        <v>7</v>
      </c>
      <c r="B7" s="26" t="s">
        <v>64</v>
      </c>
      <c r="C7" s="26" t="s">
        <v>65</v>
      </c>
      <c r="D7" s="22" t="s">
        <v>66</v>
      </c>
      <c r="E7" s="22" t="s">
        <v>67</v>
      </c>
      <c r="F7" s="20" t="s">
        <v>21</v>
      </c>
      <c r="G7" s="23" t="s">
        <v>68</v>
      </c>
      <c r="H7" s="27">
        <v>8</v>
      </c>
      <c r="I7" s="10">
        <v>22.5</v>
      </c>
      <c r="J7" s="11">
        <f>25*I7/42</f>
        <v>13.392857142857142</v>
      </c>
      <c r="K7" s="9">
        <v>18.26</v>
      </c>
      <c r="L7" s="11">
        <f>25*K7/MAX($K$7:$K$9)</f>
        <v>25</v>
      </c>
      <c r="M7" s="10">
        <v>50.04</v>
      </c>
      <c r="N7" s="11">
        <f>25*MIN($M$7:$M$9)/M7</f>
        <v>25</v>
      </c>
      <c r="O7" s="18">
        <v>2</v>
      </c>
      <c r="P7" s="30">
        <v>64.1</v>
      </c>
      <c r="Q7" s="36">
        <f>O7*60+P7</f>
        <v>184.1</v>
      </c>
      <c r="R7" s="11">
        <f>25*MIN($Q$7:$Q$9)/Q7</f>
        <v>25</v>
      </c>
      <c r="S7" s="12">
        <f>SUM(J7,L7,N7,R7)</f>
        <v>88.39285714285714</v>
      </c>
      <c r="T7" s="7">
        <v>1</v>
      </c>
      <c r="U7" s="24" t="s">
        <v>24</v>
      </c>
      <c r="V7" s="25" t="s">
        <v>63</v>
      </c>
      <c r="W7" s="19"/>
      <c r="X7" s="17"/>
      <c r="Y7" s="17"/>
      <c r="Z7" s="17"/>
      <c r="AA7" s="17">
        <v>1</v>
      </c>
      <c r="AB7" s="5">
        <v>4</v>
      </c>
      <c r="AD7" s="2"/>
      <c r="AE7" s="2"/>
    </row>
    <row r="8" spans="1:31" s="5" customFormat="1" ht="31.5" customHeight="1">
      <c r="A8" s="4" t="s">
        <v>8</v>
      </c>
      <c r="B8" s="26" t="s">
        <v>73</v>
      </c>
      <c r="C8" s="26" t="s">
        <v>74</v>
      </c>
      <c r="D8" s="22" t="s">
        <v>75</v>
      </c>
      <c r="E8" s="22" t="s">
        <v>67</v>
      </c>
      <c r="F8" s="28" t="s">
        <v>18</v>
      </c>
      <c r="G8" s="23" t="s">
        <v>68</v>
      </c>
      <c r="H8" s="27">
        <v>8</v>
      </c>
      <c r="I8" s="10">
        <v>15</v>
      </c>
      <c r="J8" s="11">
        <f>25*I8/42</f>
        <v>8.928571428571429</v>
      </c>
      <c r="K8" s="9">
        <v>17.93</v>
      </c>
      <c r="L8" s="11">
        <f>25*K8/MAX($K$7:$K$9)</f>
        <v>24.548192771084334</v>
      </c>
      <c r="M8" s="10">
        <v>82.78</v>
      </c>
      <c r="N8" s="11">
        <f>25*MIN($M$7:$M$9)/M8</f>
        <v>15.1123459772892</v>
      </c>
      <c r="O8" s="18">
        <v>3</v>
      </c>
      <c r="P8" s="30">
        <v>46.72</v>
      </c>
      <c r="Q8" s="36">
        <f>O8*60+P8</f>
        <v>226.72</v>
      </c>
      <c r="R8" s="11">
        <f>25*MIN($Q$7:$Q$9)/Q8</f>
        <v>20.300370501058573</v>
      </c>
      <c r="S8" s="12">
        <f>SUM(J8,L8,N8,R8)</f>
        <v>68.88948067800354</v>
      </c>
      <c r="T8" s="7">
        <v>2</v>
      </c>
      <c r="U8" s="24" t="s">
        <v>25</v>
      </c>
      <c r="V8" s="25" t="s">
        <v>63</v>
      </c>
      <c r="W8" s="19"/>
      <c r="X8" s="17"/>
      <c r="Y8" s="17"/>
      <c r="Z8" s="17"/>
      <c r="AA8" s="17"/>
      <c r="AD8" s="2"/>
      <c r="AE8" s="2"/>
    </row>
    <row r="9" spans="1:31" s="5" customFormat="1" ht="31.5" customHeight="1">
      <c r="A9" s="4" t="s">
        <v>9</v>
      </c>
      <c r="B9" s="26" t="s">
        <v>69</v>
      </c>
      <c r="C9" s="26" t="s">
        <v>70</v>
      </c>
      <c r="D9" s="22" t="s">
        <v>71</v>
      </c>
      <c r="E9" s="22" t="s">
        <v>67</v>
      </c>
      <c r="F9" s="28" t="s">
        <v>18</v>
      </c>
      <c r="G9" s="23" t="s">
        <v>68</v>
      </c>
      <c r="H9" s="27">
        <v>7</v>
      </c>
      <c r="I9" s="10">
        <v>9.5</v>
      </c>
      <c r="J9" s="11">
        <f>25*I9/42</f>
        <v>5.654761904761905</v>
      </c>
      <c r="K9" s="9">
        <v>9.83</v>
      </c>
      <c r="L9" s="11">
        <f>25*K9/MAX($K$7:$K$9)</f>
        <v>13.458378970427162</v>
      </c>
      <c r="M9" s="10">
        <v>100.57</v>
      </c>
      <c r="N9" s="11">
        <f>25*MIN($M$7:$M$9)/M9</f>
        <v>12.439097146266283</v>
      </c>
      <c r="O9" s="18">
        <v>0</v>
      </c>
      <c r="P9" s="30">
        <v>0</v>
      </c>
      <c r="Q9" s="36" t="s">
        <v>89</v>
      </c>
      <c r="R9" s="11">
        <v>0</v>
      </c>
      <c r="S9" s="12">
        <f>SUM(J9,L9,N9,R9)</f>
        <v>31.552238021455352</v>
      </c>
      <c r="T9" s="7">
        <v>3</v>
      </c>
      <c r="U9" s="24" t="s">
        <v>25</v>
      </c>
      <c r="V9" s="25" t="s">
        <v>72</v>
      </c>
      <c r="W9" s="19"/>
      <c r="X9" s="17"/>
      <c r="Y9" s="17"/>
      <c r="Z9" s="17"/>
      <c r="AA9" s="17"/>
      <c r="AD9" s="2"/>
      <c r="AE9" s="2"/>
    </row>
    <row r="10" spans="1:22" ht="36" customHeight="1">
      <c r="A10" s="2"/>
      <c r="C10" s="85" t="s">
        <v>11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13"/>
    </row>
    <row r="11" spans="2:22" ht="15.75" customHeight="1">
      <c r="B11" s="52" t="s">
        <v>37</v>
      </c>
      <c r="C11" s="52"/>
      <c r="D11" s="52"/>
      <c r="E11" s="52"/>
      <c r="F11" s="52"/>
      <c r="G11" s="52"/>
      <c r="H11" s="52"/>
      <c r="I11" s="52"/>
      <c r="J11" s="52"/>
      <c r="K11" s="52"/>
      <c r="V11" s="13"/>
    </row>
    <row r="13" ht="12.75">
      <c r="B13" s="2" t="s">
        <v>38</v>
      </c>
    </row>
  </sheetData>
  <sheetProtection/>
  <mergeCells count="36">
    <mergeCell ref="Z4:Z6"/>
    <mergeCell ref="W4:W6"/>
    <mergeCell ref="Y4:Y6"/>
    <mergeCell ref="X4:X6"/>
    <mergeCell ref="V4:V6"/>
    <mergeCell ref="K4:L4"/>
    <mergeCell ref="M5:M6"/>
    <mergeCell ref="L5:L6"/>
    <mergeCell ref="O5:O6"/>
    <mergeCell ref="B11:K11"/>
    <mergeCell ref="C10:U10"/>
    <mergeCell ref="U4:U6"/>
    <mergeCell ref="S4:S6"/>
    <mergeCell ref="O4:R4"/>
    <mergeCell ref="R5:R6"/>
    <mergeCell ref="Q5:Q6"/>
    <mergeCell ref="N5:N6"/>
    <mergeCell ref="H4:H6"/>
    <mergeCell ref="K5:K6"/>
    <mergeCell ref="E4:E6"/>
    <mergeCell ref="G4:G6"/>
    <mergeCell ref="D4:D6"/>
    <mergeCell ref="F4:F6"/>
    <mergeCell ref="J5:J6"/>
    <mergeCell ref="I4:J4"/>
    <mergeCell ref="I5:I6"/>
    <mergeCell ref="E2:G2"/>
    <mergeCell ref="A3:C3"/>
    <mergeCell ref="A1:T1"/>
    <mergeCell ref="A2:C2"/>
    <mergeCell ref="A4:A6"/>
    <mergeCell ref="B4:B6"/>
    <mergeCell ref="C4:C6"/>
    <mergeCell ref="P5:P6"/>
    <mergeCell ref="M4:N4"/>
    <mergeCell ref="T4:T6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2022-11-25T05:19:48Z</cp:lastPrinted>
  <dcterms:created xsi:type="dcterms:W3CDTF">2012-12-21T07:11:44Z</dcterms:created>
  <dcterms:modified xsi:type="dcterms:W3CDTF">2023-11-27T03:59:29Z</dcterms:modified>
  <cp:category/>
  <cp:version/>
  <cp:contentType/>
  <cp:contentStatus/>
</cp:coreProperties>
</file>